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120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 s="1"/>
  <c r="E20" i="1" s="1"/>
  <c r="F20" i="1" s="1"/>
  <c r="C19" i="1"/>
  <c r="D19" i="1" s="1"/>
  <c r="E19" i="1" s="1"/>
  <c r="F19" i="1" s="1"/>
  <c r="C18" i="1"/>
  <c r="D18" i="1" s="1"/>
  <c r="E18" i="1" s="1"/>
  <c r="F18" i="1" s="1"/>
  <c r="B16" i="1"/>
  <c r="B23" i="1" s="1"/>
  <c r="B25" i="1" s="1"/>
  <c r="C14" i="1"/>
  <c r="C16" i="1" s="1"/>
  <c r="C23" i="1" l="1"/>
  <c r="C25" i="1" s="1"/>
  <c r="D14" i="1"/>
  <c r="E14" i="1" l="1"/>
  <c r="D16" i="1"/>
  <c r="D21" i="1" l="1"/>
  <c r="D23" i="1" s="1"/>
  <c r="D25" i="1" s="1"/>
  <c r="F14" i="1"/>
  <c r="F16" i="1" s="1"/>
  <c r="E16" i="1"/>
  <c r="E21" i="1" l="1"/>
  <c r="E23" i="1" s="1"/>
  <c r="E25" i="1" s="1"/>
  <c r="F21" i="1"/>
  <c r="F23" i="1" s="1"/>
  <c r="F25" i="1" s="1"/>
  <c r="B28" i="1" s="1"/>
  <c r="H28" i="1" s="1"/>
  <c r="B27" i="1" l="1"/>
  <c r="H27" i="1" s="1"/>
  <c r="B30" i="1" l="1"/>
  <c r="H30" i="1" s="1"/>
  <c r="B34" i="1" l="1"/>
  <c r="H34" i="1" s="1"/>
</calcChain>
</file>

<file path=xl/sharedStrings.xml><?xml version="1.0" encoding="utf-8"?>
<sst xmlns="http://schemas.openxmlformats.org/spreadsheetml/2006/main" count="31" uniqueCount="23">
  <si>
    <t>Precio del App</t>
  </si>
  <si>
    <t>Año</t>
  </si>
  <si>
    <t>Taza de descuento</t>
  </si>
  <si>
    <t>Descargas</t>
  </si>
  <si>
    <t>Ingresos</t>
  </si>
  <si>
    <t>Salarios</t>
  </si>
  <si>
    <t>Mantenimiento</t>
  </si>
  <si>
    <t>Publicidad</t>
  </si>
  <si>
    <t>Beneficio</t>
  </si>
  <si>
    <t>MX</t>
  </si>
  <si>
    <t>Beneficios descontados</t>
  </si>
  <si>
    <t xml:space="preserve">Valor actual </t>
  </si>
  <si>
    <t>Valor actual años 1 -5</t>
  </si>
  <si>
    <t>Valor perpetuidad</t>
  </si>
  <si>
    <t>US</t>
  </si>
  <si>
    <t>Inversión Inicial</t>
  </si>
  <si>
    <t>Valor actual neto</t>
  </si>
  <si>
    <t>Valoración de una Empresa Startup</t>
  </si>
  <si>
    <t>% Crecimiento Descargas Años 1-5</t>
  </si>
  <si>
    <t>% Crecimiento Descargas Años 5+</t>
  </si>
  <si>
    <t>% Crecimiento de Costos</t>
  </si>
  <si>
    <t>Suposiciones</t>
  </si>
  <si>
    <t>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</si>
</sst>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6" formatCode="_(* #,##0_);_(* \(#,##0\);_(* &quot;-&quot;??_);_(@_)"/>
    <numFmt numFmtId="170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0" fillId="0" borderId="0" xfId="0" applyNumberFormat="1"/>
    <xf numFmtId="3" fontId="0" fillId="0" borderId="0" xfId="0" applyNumberFormat="1"/>
    <xf numFmtId="9" fontId="0" fillId="0" borderId="0" xfId="0" applyNumberFormat="1"/>
    <xf numFmtId="166" fontId="0" fillId="0" borderId="0" xfId="1" applyNumberFormat="1" applyFont="1"/>
    <xf numFmtId="8" fontId="0" fillId="0" borderId="0" xfId="0" applyNumberFormat="1"/>
    <xf numFmtId="38" fontId="0" fillId="0" borderId="0" xfId="0" applyNumberFormat="1"/>
    <xf numFmtId="6" fontId="0" fillId="0" borderId="0" xfId="1" applyNumberFormat="1" applyFont="1"/>
    <xf numFmtId="17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5" zoomScale="125" zoomScaleNormal="125" workbookViewId="0">
      <selection activeCell="C8" sqref="C8"/>
    </sheetView>
  </sheetViews>
  <sheetFormatPr defaultRowHeight="15" x14ac:dyDescent="0.25"/>
  <cols>
    <col min="1" max="1" width="31.7109375" customWidth="1"/>
    <col min="2" max="6" width="14.42578125" customWidth="1"/>
    <col min="8" max="8" width="17.140625" customWidth="1"/>
    <col min="9" max="9" width="13.5703125" bestFit="1" customWidth="1"/>
    <col min="10" max="10" width="11.85546875" bestFit="1" customWidth="1"/>
  </cols>
  <sheetData>
    <row r="1" spans="1:10" x14ac:dyDescent="0.25">
      <c r="A1" s="1" t="s">
        <v>17</v>
      </c>
    </row>
    <row r="2" spans="1:10" x14ac:dyDescent="0.25">
      <c r="A2" s="1"/>
    </row>
    <row r="3" spans="1:10" x14ac:dyDescent="0.25">
      <c r="A3" s="1" t="s">
        <v>21</v>
      </c>
    </row>
    <row r="4" spans="1:10" x14ac:dyDescent="0.25">
      <c r="A4" t="s">
        <v>0</v>
      </c>
      <c r="B4" s="3">
        <v>10</v>
      </c>
      <c r="C4" t="s">
        <v>9</v>
      </c>
    </row>
    <row r="5" spans="1:10" x14ac:dyDescent="0.25">
      <c r="A5" t="s">
        <v>18</v>
      </c>
      <c r="B5" s="5">
        <v>2.5</v>
      </c>
    </row>
    <row r="6" spans="1:10" x14ac:dyDescent="0.25">
      <c r="A6" t="s">
        <v>19</v>
      </c>
      <c r="B6" s="5">
        <v>0.1</v>
      </c>
    </row>
    <row r="7" spans="1:10" x14ac:dyDescent="0.25">
      <c r="A7" t="s">
        <v>20</v>
      </c>
      <c r="B7" s="5">
        <v>0.15</v>
      </c>
    </row>
    <row r="8" spans="1:10" x14ac:dyDescent="0.25">
      <c r="B8" s="5"/>
    </row>
    <row r="9" spans="1:10" x14ac:dyDescent="0.25">
      <c r="A9" t="s">
        <v>2</v>
      </c>
      <c r="B9" s="5">
        <v>0.3</v>
      </c>
    </row>
    <row r="12" spans="1:10" x14ac:dyDescent="0.25">
      <c r="A12" s="1" t="s">
        <v>1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</row>
    <row r="14" spans="1:10" x14ac:dyDescent="0.25">
      <c r="A14" t="s">
        <v>3</v>
      </c>
      <c r="B14" s="4">
        <v>10000</v>
      </c>
      <c r="C14" s="6">
        <f>B14*(1+$B$5)</f>
        <v>35000</v>
      </c>
      <c r="D14" s="6">
        <f t="shared" ref="D14:F14" si="0">C14*(1+$B$5)</f>
        <v>122500</v>
      </c>
      <c r="E14" s="6">
        <f t="shared" si="0"/>
        <v>428750</v>
      </c>
      <c r="F14" s="6">
        <f t="shared" si="0"/>
        <v>1500625</v>
      </c>
    </row>
    <row r="16" spans="1:10" x14ac:dyDescent="0.25">
      <c r="A16" t="s">
        <v>4</v>
      </c>
      <c r="B16" s="3">
        <f>B14*$B$4</f>
        <v>100000</v>
      </c>
      <c r="C16" s="3">
        <f t="shared" ref="C16:F16" si="1">C14*$B$4</f>
        <v>350000</v>
      </c>
      <c r="D16" s="3">
        <f t="shared" si="1"/>
        <v>1225000</v>
      </c>
      <c r="E16" s="3">
        <f t="shared" si="1"/>
        <v>4287500</v>
      </c>
      <c r="F16" s="3">
        <f t="shared" si="1"/>
        <v>15006250</v>
      </c>
      <c r="I16" s="7"/>
      <c r="J16" s="7"/>
    </row>
    <row r="18" spans="1:9" x14ac:dyDescent="0.25">
      <c r="A18" t="s">
        <v>5</v>
      </c>
      <c r="B18" s="3">
        <v>-500000</v>
      </c>
      <c r="C18" s="3">
        <f>B18*(1+$B$7)</f>
        <v>-575000</v>
      </c>
      <c r="D18" s="3">
        <f t="shared" ref="D18:F18" si="2">C18*(1+$B$7)</f>
        <v>-661250</v>
      </c>
      <c r="E18" s="3">
        <f t="shared" si="2"/>
        <v>-760437.49999999988</v>
      </c>
      <c r="F18" s="3">
        <f t="shared" si="2"/>
        <v>-874503.12499999977</v>
      </c>
    </row>
    <row r="19" spans="1:9" x14ac:dyDescent="0.25">
      <c r="A19" t="s">
        <v>6</v>
      </c>
      <c r="B19" s="9">
        <v>-100000</v>
      </c>
      <c r="C19" s="3">
        <f>B19*(1+$B$7)</f>
        <v>-114999.99999999999</v>
      </c>
      <c r="D19" s="3">
        <f t="shared" ref="D19:F19" si="3">C19*(1+$B$7)</f>
        <v>-132249.99999999997</v>
      </c>
      <c r="E19" s="3">
        <f t="shared" si="3"/>
        <v>-152087.49999999994</v>
      </c>
      <c r="F19" s="3">
        <f t="shared" si="3"/>
        <v>-174900.62499999991</v>
      </c>
    </row>
    <row r="20" spans="1:9" x14ac:dyDescent="0.25">
      <c r="A20" t="s">
        <v>7</v>
      </c>
      <c r="B20" s="9">
        <v>-50000</v>
      </c>
      <c r="C20" s="3">
        <f>B20*(1+$B$7)</f>
        <v>-57499.999999999993</v>
      </c>
      <c r="D20" s="3">
        <f t="shared" ref="D20:F20" si="4">C20*(1+$B$7)</f>
        <v>-66124.999999999985</v>
      </c>
      <c r="E20" s="3">
        <f t="shared" si="4"/>
        <v>-76043.749999999971</v>
      </c>
      <c r="F20" s="3">
        <f t="shared" si="4"/>
        <v>-87450.312499999956</v>
      </c>
    </row>
    <row r="21" spans="1:9" x14ac:dyDescent="0.25">
      <c r="A21" t="s">
        <v>22</v>
      </c>
      <c r="B21" s="9">
        <v>0</v>
      </c>
      <c r="C21" s="3">
        <v>0</v>
      </c>
      <c r="D21" s="3">
        <f>SUM(D16:D20)*-0.3</f>
        <v>-109612.5</v>
      </c>
      <c r="E21" s="3">
        <f t="shared" ref="E21:F21" si="5">SUM(E16:E20)*-0.3</f>
        <v>-989679.375</v>
      </c>
      <c r="F21" s="3">
        <f t="shared" si="5"/>
        <v>-4160818.78125</v>
      </c>
    </row>
    <row r="22" spans="1:9" x14ac:dyDescent="0.25">
      <c r="B22" s="8"/>
      <c r="C22" s="8"/>
      <c r="D22" s="8"/>
      <c r="E22" s="8"/>
      <c r="F22" s="8"/>
    </row>
    <row r="23" spans="1:9" x14ac:dyDescent="0.25">
      <c r="A23" t="s">
        <v>8</v>
      </c>
      <c r="B23" s="3">
        <f>SUM(B16:B20)</f>
        <v>-550000</v>
      </c>
      <c r="C23" s="3">
        <f t="shared" ref="C23:F23" si="6">SUM(C16:C20)</f>
        <v>-397500</v>
      </c>
      <c r="D23" s="3">
        <f>SUM(D16:D21)</f>
        <v>255762.5</v>
      </c>
      <c r="E23" s="3">
        <f t="shared" ref="E23:F23" si="7">SUM(E16:E21)</f>
        <v>2309251.875</v>
      </c>
      <c r="F23" s="3">
        <f t="shared" si="7"/>
        <v>9708577.15625</v>
      </c>
    </row>
    <row r="25" spans="1:9" x14ac:dyDescent="0.25">
      <c r="A25" t="s">
        <v>10</v>
      </c>
      <c r="B25" s="3">
        <f>B23/(1+$B$9)^B12</f>
        <v>-423076.92307692306</v>
      </c>
      <c r="C25" s="3">
        <f t="shared" ref="C25:F25" si="8">C23/(1+$B$9)^C12</f>
        <v>-235207.10059171595</v>
      </c>
      <c r="D25" s="3">
        <f t="shared" si="8"/>
        <v>116414.42876649974</v>
      </c>
      <c r="E25" s="3">
        <f t="shared" si="8"/>
        <v>808533.27089387609</v>
      </c>
      <c r="F25" s="3">
        <f t="shared" si="8"/>
        <v>2614802.0986794787</v>
      </c>
    </row>
    <row r="27" spans="1:9" x14ac:dyDescent="0.25">
      <c r="A27" t="s">
        <v>12</v>
      </c>
      <c r="B27" s="3">
        <f>SUM(B25:F25)</f>
        <v>2881465.7746712156</v>
      </c>
      <c r="C27" t="s">
        <v>9</v>
      </c>
      <c r="H27" s="3">
        <f>B27/12.86</f>
        <v>224064.2126493947</v>
      </c>
      <c r="I27" t="s">
        <v>14</v>
      </c>
    </row>
    <row r="28" spans="1:9" x14ac:dyDescent="0.25">
      <c r="A28" t="s">
        <v>13</v>
      </c>
      <c r="B28" s="10">
        <f>F25/(B9-B6)</f>
        <v>13074010.493397394</v>
      </c>
      <c r="C28" t="s">
        <v>9</v>
      </c>
      <c r="H28" s="3">
        <f>B28/12.86</f>
        <v>1016641.5624725813</v>
      </c>
      <c r="I28" t="s">
        <v>14</v>
      </c>
    </row>
    <row r="30" spans="1:9" x14ac:dyDescent="0.25">
      <c r="A30" t="s">
        <v>11</v>
      </c>
      <c r="B30" s="3">
        <f>SUM(B27:B28)</f>
        <v>15955476.26806861</v>
      </c>
      <c r="C30" t="s">
        <v>9</v>
      </c>
      <c r="H30" s="3">
        <f>B30/12.86</f>
        <v>1240705.7751219759</v>
      </c>
      <c r="I30" t="s">
        <v>14</v>
      </c>
    </row>
    <row r="32" spans="1:9" x14ac:dyDescent="0.25">
      <c r="A32" t="s">
        <v>15</v>
      </c>
      <c r="B32" s="3">
        <v>-1000000</v>
      </c>
      <c r="C32" t="s">
        <v>9</v>
      </c>
    </row>
    <row r="34" spans="1:9" x14ac:dyDescent="0.25">
      <c r="A34" t="s">
        <v>16</v>
      </c>
      <c r="B34" s="3">
        <f>B30+B32</f>
        <v>14955476.26806861</v>
      </c>
      <c r="C34" t="s">
        <v>9</v>
      </c>
      <c r="H34" s="3">
        <f>B34/12.86</f>
        <v>1162945.2774547909</v>
      </c>
      <c r="I34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Pearson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Amaya, Miguel</dc:creator>
  <cp:lastModifiedBy>Amaya, Miguel</cp:lastModifiedBy>
  <dcterms:created xsi:type="dcterms:W3CDTF">2013-06-21T17:23:01Z</dcterms:created>
  <dcterms:modified xsi:type="dcterms:W3CDTF">2013-06-21T19:10:43Z</dcterms:modified>
</cp:coreProperties>
</file>